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学生处工作\2026年\9月\开学典礼\"/>
    </mc:Choice>
  </mc:AlternateContent>
  <bookViews>
    <workbookView windowWidth="24360" windowHeight="12360"/>
  </bookViews>
  <sheets>
    <sheet name="Sheet1" sheetId="1" r:id="rId1"/>
    <sheet name="Sheet2" sheetId="2" r:id="rId2"/>
  </sheets>
  <definedNames>
    <definedName name="_xlnm.Print_Area" localSheetId="0">Sheet1!$A$1:$N$25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<sst xmlns="http://schemas.openxmlformats.org/spreadsheetml/2006/main" count="91" uniqueCount="88">
  <si>
    <t xml:space="preserve">苏州大学2026级新生开学典礼车辆安排表（本表仅统计乘车人数） </t>
  </si>
  <si>
    <t>日期</t>
  </si>
  <si>
    <t>序号</t>
  </si>
  <si>
    <t>批次</t>
  </si>
  <si>
    <t>行车区间
（时间节点）</t>
  </si>
  <si>
    <t>学院（部）</t>
  </si>
  <si>
    <t>本科生人数</t>
  </si>
  <si>
    <t>研究生人数</t>
  </si>
  <si>
    <t>总人数</t>
  </si>
  <si>
    <t>车辆数目</t>
  </si>
  <si>
    <t>车辆合计</t>
  </si>
  <si>
    <t>余座</t>
  </si>
  <si>
    <t>所乘车辆编号</t>
  </si>
  <si>
    <t>去程候车地点
（现场负责人）</t>
  </si>
  <si>
    <t>一</t>
  </si>
  <si>
    <t>本部至
独墅湖校区二期
（06:40车辆到位）
（07:20前登车完毕）
（07:25出发）</t>
  </si>
  <si>
    <t>马克思主义学院</t>
  </si>
  <si>
    <t>1号</t>
  </si>
  <si>
    <t>（1）2号车须预留11个座位给马克思主义学院；
（2）13号车须预留8个座位给物理科学与技术学院；
（3）33号车须预留11个座位给苏州医学院、15个座位给敬文书院。</t>
  </si>
  <si>
    <r>
      <rPr>
        <sz val="16"/>
        <color theme="1"/>
        <rFont val="FangSong"/>
        <charset val="134"/>
      </rPr>
      <t xml:space="preserve">光  健
（18752000681）
</t>
    </r>
    <r>
      <rPr>
        <sz val="16"/>
        <rFont val="FangSong"/>
        <charset val="134"/>
      </rPr>
      <t>曹文雯
（13812615747）</t>
    </r>
    <r>
      <rPr>
        <sz val="16"/>
        <color theme="1"/>
        <rFont val="FangSong"/>
        <charset val="134"/>
      </rPr>
      <t xml:space="preserve">
李黎明
（18662553766）
王开源
（13962180260）
薛雨生（13222282707）</t>
    </r>
  </si>
  <si>
    <t>外国语学院</t>
  </si>
  <si>
    <t>2号-8号</t>
  </si>
  <si>
    <t>数学科学学院（金融工程研究中心）</t>
  </si>
  <si>
    <t>9号-13号</t>
  </si>
  <si>
    <t>物理科学与技术学院</t>
  </si>
  <si>
    <t>14号-16号</t>
  </si>
  <si>
    <t>光电科学与工程学院</t>
  </si>
  <si>
    <t>17号-21号</t>
  </si>
  <si>
    <t>计算机科学与技术学院</t>
  </si>
  <si>
    <t>22号-31号</t>
  </si>
  <si>
    <t>电子信息学院（本部集合）</t>
  </si>
  <si>
    <t>32号-33号</t>
  </si>
  <si>
    <t>苏州医学院（本部集合）</t>
  </si>
  <si>
    <t>33号</t>
  </si>
  <si>
    <t>敬文书院</t>
  </si>
  <si>
    <t>33号-35号</t>
  </si>
  <si>
    <t>二</t>
  </si>
  <si>
    <t>东校区至
独墅湖校区二期
（06:40车辆到位）
（07:30前登车完毕）
（07:35出发）</t>
  </si>
  <si>
    <t>36号</t>
  </si>
  <si>
    <t>（1）56号车须预留16个座位给能源学院。</t>
  </si>
  <si>
    <r>
      <rPr>
        <sz val="16"/>
        <color theme="1"/>
        <rFont val="FangSong"/>
        <charset val="134"/>
      </rPr>
      <t xml:space="preserve">彭照华
（13862113917）
</t>
    </r>
    <r>
      <rPr>
        <sz val="16"/>
        <rFont val="FangSong"/>
        <charset val="134"/>
      </rPr>
      <t>李  岚
（17839148051）</t>
    </r>
    <r>
      <rPr>
        <sz val="16"/>
        <color theme="1"/>
        <rFont val="FangSong"/>
        <charset val="134"/>
      </rPr>
      <t xml:space="preserve">
杨振麟
（17365388684）
周  瑞
（13814819961）</t>
    </r>
  </si>
  <si>
    <t>商学院</t>
  </si>
  <si>
    <t>37号-43号</t>
  </si>
  <si>
    <t>王健法学院</t>
  </si>
  <si>
    <t>44号-49号</t>
  </si>
  <si>
    <t>50号</t>
  </si>
  <si>
    <t>能源学院</t>
  </si>
  <si>
    <t>51号-55号</t>
  </si>
  <si>
    <t>体育学院</t>
  </si>
  <si>
    <t>56号-61号</t>
  </si>
  <si>
    <t>电子信息学院（东校区集合）</t>
  </si>
  <si>
    <t>62号-67号</t>
  </si>
  <si>
    <t>三</t>
  </si>
  <si>
    <t>北校区至
独墅湖校区二期
（06:40车辆到位）
（07:25前登车完毕）
（07:30出发）</t>
  </si>
  <si>
    <t>纺织与服装工程学院</t>
  </si>
  <si>
    <t>68号-72号</t>
  </si>
  <si>
    <r>
      <rPr>
        <sz val="16"/>
        <color theme="1"/>
        <rFont val="FangSong"/>
        <charset val="134"/>
      </rPr>
      <t>（1）72号车须预留11个座位给艺术学院。</t>
    </r>
    <r>
      <rPr>
        <b/>
        <sz val="16"/>
        <color theme="1"/>
        <rFont val="FangSong"/>
        <charset val="134"/>
      </rPr>
      <t>注：72号车为49座。</t>
    </r>
  </si>
  <si>
    <r>
      <rPr>
        <sz val="16"/>
        <color theme="1"/>
        <rFont val="FangSong"/>
        <charset val="134"/>
      </rPr>
      <t xml:space="preserve">孟祥龙
（13295180510）
</t>
    </r>
    <r>
      <rPr>
        <sz val="16"/>
        <rFont val="FangSong"/>
        <charset val="134"/>
      </rPr>
      <t>虞  岚
（13962147734）</t>
    </r>
    <r>
      <rPr>
        <sz val="16"/>
        <color theme="1"/>
        <rFont val="FangSong"/>
        <charset val="134"/>
      </rPr>
      <t xml:space="preserve">
周国平
（13906211091）
张  友（13962166987）</t>
    </r>
  </si>
  <si>
    <t>艺术学院</t>
  </si>
  <si>
    <t>73号-78号</t>
  </si>
  <si>
    <t>四</t>
  </si>
  <si>
    <t>阳澄湖校区至
独墅湖校区二期    （06:30车辆到位）
（07:10前登车完毕）
（07:15出发）</t>
  </si>
  <si>
    <t>机电工程学院</t>
  </si>
  <si>
    <t>79号-88号</t>
  </si>
  <si>
    <t xml:space="preserve">（1）88号车须预留20个座位给轨道交通学院；
（2）91号车须预留8个座位给轨道交通学院。              </t>
  </si>
  <si>
    <r>
      <rPr>
        <sz val="16"/>
        <color theme="1"/>
        <rFont val="FangSong"/>
        <charset val="134"/>
      </rPr>
      <t xml:space="preserve">杨  洁
（17795003167）
</t>
    </r>
    <r>
      <rPr>
        <sz val="16"/>
        <rFont val="FangSong"/>
        <charset val="134"/>
      </rPr>
      <t>徐海洋
（13771813998）
周  冏（15862515559）
尤晓泉（13962187659）</t>
    </r>
  </si>
  <si>
    <t>金属材料与先进制造学院</t>
  </si>
  <si>
    <t>89号-91号</t>
  </si>
  <si>
    <t>轨道交通学院</t>
  </si>
  <si>
    <t>92号-97号</t>
  </si>
  <si>
    <t>五</t>
  </si>
  <si>
    <t>未来校区至
独墅湖校区二期
（06:30车辆到位）
（07:00前登车完毕）
（07:05出发）</t>
  </si>
  <si>
    <t>未来科学与工程学院</t>
  </si>
  <si>
    <t>98号-103号</t>
  </si>
  <si>
    <r>
      <rPr>
        <sz val="16"/>
        <color theme="1"/>
        <rFont val="FangSong"/>
        <charset val="134"/>
      </rPr>
      <t>（1）104号车须预留22个座位给未来科学与工程学院。</t>
    </r>
    <r>
      <rPr>
        <b/>
        <sz val="16"/>
        <color theme="1"/>
        <rFont val="FangSong"/>
        <charset val="134"/>
      </rPr>
      <t>注：104号车为49座。</t>
    </r>
  </si>
  <si>
    <r>
      <rPr>
        <sz val="16"/>
        <color theme="1"/>
        <rFont val="FangSong"/>
        <charset val="134"/>
      </rPr>
      <t xml:space="preserve">孙令通
（18662488741）
</t>
    </r>
    <r>
      <rPr>
        <sz val="16"/>
        <rFont val="FangSong"/>
        <charset val="134"/>
      </rPr>
      <t>朱苏静
（13862400038）</t>
    </r>
    <r>
      <rPr>
        <sz val="16"/>
        <color theme="1"/>
        <rFont val="FangSong"/>
        <charset val="134"/>
      </rPr>
      <t xml:space="preserve">
施则明
（13338697849）
葛建民（13222240778）</t>
    </r>
  </si>
  <si>
    <t>国际创新药学院</t>
  </si>
  <si>
    <t>104号-109号</t>
  </si>
  <si>
    <t>2026级新生开学典礼车辆安排表</t>
  </si>
  <si>
    <t>车辆数</t>
  </si>
  <si>
    <t>人数</t>
  </si>
  <si>
    <t>备注</t>
  </si>
  <si>
    <t>本部</t>
  </si>
  <si>
    <t>东校区</t>
  </si>
  <si>
    <t>北校区</t>
  </si>
  <si>
    <t>需要一辆49座车</t>
  </si>
  <si>
    <t>阳澄湖</t>
  </si>
  <si>
    <t>未来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</si>
</sst>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华文中宋"/>
      <charset val="134"/>
    </font>
    <font>
      <sz val="11"/>
      <color theme="1"/>
      <name val="方正黑体_GBK"/>
      <charset val="134"/>
    </font>
    <font>
      <b/>
      <sz val="28"/>
      <color theme="1"/>
      <name val="方正小标宋_GBK"/>
      <charset val="134"/>
    </font>
    <font>
      <b/>
      <sz val="18"/>
      <color theme="1"/>
      <name val="FangSong"/>
      <charset val="134"/>
    </font>
    <font>
      <b/>
      <sz val="16"/>
      <color theme="1"/>
      <name val="FangSong"/>
      <charset val="134"/>
    </font>
    <font>
      <sz val="16"/>
      <color theme="1"/>
      <name val="FangSong"/>
      <charset val="134"/>
    </font>
    <font>
      <sz val="16"/>
      <name val="FangSong"/>
      <charset val="134"/>
    </font>
    <font>
      <sz val="16"/>
      <color theme="1"/>
      <name val="方正仿宋_GB18030"/>
      <charset val="134"/>
    </font>
    <font>
      <sz val="16"/>
      <color theme="1"/>
      <name val="Arial"/>
      <charset val="134"/>
    </font>
    <font>
      <b/>
      <sz val="16"/>
      <color theme="1"/>
      <name val="方正仿宋_GB18030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6"/>
  <sheetViews>
    <sheetView tabSelected="1" zoomScale="70" zoomScaleNormal="70" topLeftCell="D1" workbookViewId="0">
      <selection activeCell="L8" sqref="L8"/>
    </sheetView>
  </sheetViews>
  <sheetFormatPr defaultColWidth="9" defaultRowHeight="14.25"/>
  <cols>
    <col min="1" max="1" width="9.525" style="6" customWidth="1"/>
    <col min="2" max="3" width="14.6666666666667" style="6" customWidth="1"/>
    <col min="4" max="4" width="30.6666666666667" style="6" customWidth="1"/>
    <col min="5" max="5" width="49.1" style="5" customWidth="1"/>
    <col min="6" max="6" width="13.3833333333333" style="5" customWidth="1"/>
    <col min="7" max="7" width="11.6" style="5" customWidth="1"/>
    <col min="8" max="8" width="15.8333333333333" style="6" customWidth="1"/>
    <col min="9" max="9" width="9.29166666666667" style="5" customWidth="1"/>
    <col min="10" max="10" width="9.28333333333333" style="6" customWidth="1"/>
    <col min="11" max="11" width="10" style="6" customWidth="1"/>
    <col min="12" max="12" width="21.7833333333333" style="6" customWidth="1"/>
    <col min="13" max="13" width="42.8583333333333" style="7" customWidth="1"/>
    <col min="14" max="14" width="26.9666666666667" style="6" customWidth="1"/>
    <col min="15" max="16384" width="9" style="6"/>
  </cols>
  <sheetData>
    <row r="1" ht="72.75" customHeight="1" spans="1:14">
      <c r="A1" s="8" t="s">
        <v>0</v>
      </c>
      <c r="B1" s="8"/>
      <c r="C1" s="8"/>
      <c r="D1" s="8"/>
      <c r="E1" s="8"/>
      <c r="F1" s="8"/>
      <c r="G1" s="8"/>
      <c r="H1" s="8"/>
      <c r="I1" s="9"/>
      <c r="J1" s="8"/>
      <c r="K1" s="8"/>
      <c r="L1" s="8"/>
      <c r="M1" s="10"/>
      <c r="N1" s="8"/>
    </row>
    <row r="2" s="4" customFormat="1" ht="62" customHeight="1" spans="1:14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3"/>
      <c r="N2" s="14" t="s">
        <v>13</v>
      </c>
    </row>
    <row r="3" customFormat="1" ht="59" customHeight="1" spans="1:14">
      <c r="A3" s="15">
        <v>46284</v>
      </c>
      <c r="B3" s="16">
        <v>1</v>
      </c>
      <c r="C3" s="17" t="s">
        <v>14</v>
      </c>
      <c r="D3" s="18" t="s">
        <v>15</v>
      </c>
      <c r="E3" s="19" t="s">
        <v>16</v>
      </c>
      <c r="F3" s="19">
        <v>54</v>
      </c>
      <c r="G3" s="19">
        <v>0</v>
      </c>
      <c r="H3" s="17">
        <f>SUM(F3:G11)</f>
        <v>1474</v>
      </c>
      <c r="I3" s="16">
        <v>1</v>
      </c>
      <c r="J3" s="16">
        <f>SUM(I3:I11)</f>
        <v>35</v>
      </c>
      <c r="K3" s="19">
        <v>-11</v>
      </c>
      <c r="L3" s="16" t="s">
        <v>17</v>
      </c>
      <c r="M3" s="20" t="s">
        <v>18</v>
      </c>
      <c r="N3" s="19" t="s">
        <v>19</v>
      </c>
    </row>
    <row r="4" customFormat="1" ht="59" customHeight="1" spans="1:14">
      <c r="A4" s="15"/>
      <c r="B4" s="16">
        <v>2</v>
      </c>
      <c r="C4" s="21"/>
      <c r="D4" s="22"/>
      <c r="E4" s="19" t="s">
        <v>20</v>
      </c>
      <c r="F4" s="19">
        <v>236</v>
      </c>
      <c r="G4" s="19">
        <v>46</v>
      </c>
      <c r="H4" s="21"/>
      <c r="I4" s="16">
        <v>7</v>
      </c>
      <c r="J4" s="16"/>
      <c r="K4" s="19">
        <v>21</v>
      </c>
      <c r="L4" s="16" t="s">
        <v>21</v>
      </c>
      <c r="M4" s="20"/>
      <c r="N4" s="19"/>
    </row>
    <row r="5" customFormat="1" ht="59" customHeight="1" spans="1:14">
      <c r="A5" s="15"/>
      <c r="B5" s="16">
        <v>3</v>
      </c>
      <c r="C5" s="21"/>
      <c r="D5" s="22"/>
      <c r="E5" s="19" t="s">
        <v>22</v>
      </c>
      <c r="F5" s="19">
        <v>196</v>
      </c>
      <c r="G5" s="19">
        <v>0</v>
      </c>
      <c r="H5" s="21"/>
      <c r="I5" s="16">
        <v>5</v>
      </c>
      <c r="J5" s="16"/>
      <c r="K5" s="19">
        <v>19</v>
      </c>
      <c r="L5" s="16" t="s">
        <v>23</v>
      </c>
      <c r="M5" s="20"/>
      <c r="N5" s="19"/>
    </row>
    <row r="6" customFormat="1" ht="59" customHeight="1" spans="1:14">
      <c r="A6" s="15"/>
      <c r="B6" s="16">
        <v>4</v>
      </c>
      <c r="C6" s="21"/>
      <c r="D6" s="22"/>
      <c r="E6" s="19" t="s">
        <v>24</v>
      </c>
      <c r="F6" s="19">
        <v>117</v>
      </c>
      <c r="G6" s="19">
        <v>20</v>
      </c>
      <c r="H6" s="21"/>
      <c r="I6" s="16">
        <f>QUOTIENT(F6+G6,43)</f>
        <v>3</v>
      </c>
      <c r="J6" s="16"/>
      <c r="K6" s="19">
        <f>-MOD(F6+G6,43)</f>
        <v>-8</v>
      </c>
      <c r="L6" s="16" t="s">
        <v>25</v>
      </c>
      <c r="M6" s="20"/>
      <c r="N6" s="19"/>
    </row>
    <row r="7" customFormat="1" ht="59" customHeight="1" spans="1:14">
      <c r="A7" s="15"/>
      <c r="B7" s="16">
        <v>5</v>
      </c>
      <c r="C7" s="21"/>
      <c r="D7" s="22"/>
      <c r="E7" s="19" t="s">
        <v>26</v>
      </c>
      <c r="F7" s="19">
        <v>170</v>
      </c>
      <c r="G7" s="19">
        <v>28</v>
      </c>
      <c r="H7" s="21"/>
      <c r="I7" s="16">
        <v>5</v>
      </c>
      <c r="J7" s="16"/>
      <c r="K7" s="19">
        <v>17</v>
      </c>
      <c r="L7" s="16" t="s">
        <v>27</v>
      </c>
      <c r="M7" s="20"/>
      <c r="N7" s="19"/>
    </row>
    <row r="8" customFormat="1" ht="59" customHeight="1" spans="1:14">
      <c r="A8" s="15"/>
      <c r="B8" s="16">
        <v>6</v>
      </c>
      <c r="C8" s="21"/>
      <c r="D8" s="22"/>
      <c r="E8" s="19" t="s">
        <v>28</v>
      </c>
      <c r="F8" s="19">
        <v>367</v>
      </c>
      <c r="G8" s="19">
        <v>56</v>
      </c>
      <c r="H8" s="21"/>
      <c r="I8" s="16">
        <v>10</v>
      </c>
      <c r="J8" s="16"/>
      <c r="K8" s="19">
        <v>7</v>
      </c>
      <c r="L8" s="16" t="s">
        <v>29</v>
      </c>
      <c r="M8" s="20"/>
      <c r="N8" s="19"/>
    </row>
    <row r="9" s="5" customFormat="1" ht="59" customHeight="1" spans="1:14">
      <c r="A9" s="15"/>
      <c r="B9" s="16">
        <v>7</v>
      </c>
      <c r="C9" s="21"/>
      <c r="D9" s="22"/>
      <c r="E9" s="19" t="s">
        <v>30</v>
      </c>
      <c r="F9" s="19">
        <v>72</v>
      </c>
      <c r="G9" s="19">
        <v>0</v>
      </c>
      <c r="H9" s="21"/>
      <c r="I9" s="16">
        <v>2</v>
      </c>
      <c r="J9" s="16"/>
      <c r="K9" s="19">
        <v>29</v>
      </c>
      <c r="L9" s="16" t="s">
        <v>31</v>
      </c>
      <c r="M9" s="20"/>
      <c r="N9" s="19"/>
    </row>
    <row r="10" s="5" customFormat="1" ht="59" customHeight="1" spans="1:14">
      <c r="A10" s="15"/>
      <c r="B10" s="16">
        <v>8</v>
      </c>
      <c r="C10" s="21"/>
      <c r="D10" s="22"/>
      <c r="E10" s="19" t="s">
        <v>32</v>
      </c>
      <c r="F10" s="19">
        <v>0</v>
      </c>
      <c r="G10" s="19">
        <v>11</v>
      </c>
      <c r="H10" s="21"/>
      <c r="I10" s="16">
        <f>QUOTIENT(F10+G10,43)</f>
        <v>0</v>
      </c>
      <c r="J10" s="16"/>
      <c r="K10" s="19">
        <f>-MOD(F10+G10,43)</f>
        <v>-11</v>
      </c>
      <c r="L10" s="16" t="s">
        <v>33</v>
      </c>
      <c r="M10" s="20"/>
      <c r="N10" s="19"/>
    </row>
    <row r="11" s="5" customFormat="1" ht="59" customHeight="1" spans="1:14">
      <c r="A11" s="15"/>
      <c r="B11" s="16">
        <v>9</v>
      </c>
      <c r="C11" s="21"/>
      <c r="D11" s="22"/>
      <c r="E11" s="19" t="s">
        <v>34</v>
      </c>
      <c r="F11" s="19">
        <v>101</v>
      </c>
      <c r="G11" s="19">
        <v>0</v>
      </c>
      <c r="H11" s="21"/>
      <c r="I11" s="16">
        <f>QUOTIENT(F11+G11,43)</f>
        <v>2</v>
      </c>
      <c r="J11" s="16"/>
      <c r="K11" s="19">
        <v>-15</v>
      </c>
      <c r="L11" s="16" t="s">
        <v>35</v>
      </c>
      <c r="M11" s="20"/>
      <c r="N11" s="19"/>
    </row>
    <row r="12" ht="59" customHeight="1" spans="1:14">
      <c r="A12" s="15"/>
      <c r="B12" s="16">
        <v>10</v>
      </c>
      <c r="C12" s="16" t="s">
        <v>36</v>
      </c>
      <c r="D12" s="19" t="s">
        <v>37</v>
      </c>
      <c r="E12" s="19" t="s">
        <v>16</v>
      </c>
      <c r="F12" s="19">
        <v>11</v>
      </c>
      <c r="G12" s="19">
        <v>14</v>
      </c>
      <c r="H12" s="16">
        <f>SUM(F12:G18)</f>
        <v>1331</v>
      </c>
      <c r="I12" s="16">
        <v>1</v>
      </c>
      <c r="J12" s="16">
        <f>SUM(I12:I18)</f>
        <v>32</v>
      </c>
      <c r="K12" s="19">
        <v>14</v>
      </c>
      <c r="L12" s="16" t="s">
        <v>38</v>
      </c>
      <c r="M12" s="20" t="s">
        <v>39</v>
      </c>
      <c r="N12" s="19" t="s">
        <v>40</v>
      </c>
    </row>
    <row r="13" ht="59" customHeight="1" spans="1:14">
      <c r="A13" s="15"/>
      <c r="B13" s="16">
        <v>11</v>
      </c>
      <c r="C13" s="16"/>
      <c r="D13" s="19"/>
      <c r="E13" s="19" t="s">
        <v>41</v>
      </c>
      <c r="F13" s="19">
        <v>281</v>
      </c>
      <c r="G13" s="19">
        <v>18</v>
      </c>
      <c r="H13" s="16"/>
      <c r="I13" s="16">
        <v>7</v>
      </c>
      <c r="J13" s="16"/>
      <c r="K13" s="19">
        <v>2</v>
      </c>
      <c r="L13" s="16" t="s">
        <v>42</v>
      </c>
      <c r="M13" s="20"/>
      <c r="N13" s="19"/>
    </row>
    <row r="14" ht="59" customHeight="1" spans="1:14">
      <c r="A14" s="15"/>
      <c r="B14" s="16">
        <v>12</v>
      </c>
      <c r="C14" s="16"/>
      <c r="D14" s="19"/>
      <c r="E14" s="19" t="s">
        <v>43</v>
      </c>
      <c r="F14" s="19">
        <v>196</v>
      </c>
      <c r="G14" s="19">
        <v>48</v>
      </c>
      <c r="H14" s="16"/>
      <c r="I14" s="16">
        <v>6</v>
      </c>
      <c r="J14" s="16"/>
      <c r="K14" s="19">
        <v>14</v>
      </c>
      <c r="L14" s="16" t="s">
        <v>44</v>
      </c>
      <c r="M14" s="20"/>
      <c r="N14" s="19"/>
    </row>
    <row r="15" ht="59" customHeight="1" spans="1:14">
      <c r="A15" s="15"/>
      <c r="B15" s="16">
        <v>13</v>
      </c>
      <c r="C15" s="16"/>
      <c r="D15" s="19"/>
      <c r="E15" s="19" t="s">
        <v>22</v>
      </c>
      <c r="F15" s="19">
        <v>0</v>
      </c>
      <c r="G15" s="19">
        <v>36</v>
      </c>
      <c r="H15" s="16"/>
      <c r="I15" s="16">
        <v>1</v>
      </c>
      <c r="J15" s="16"/>
      <c r="K15" s="19">
        <v>7</v>
      </c>
      <c r="L15" s="16" t="s">
        <v>45</v>
      </c>
      <c r="M15" s="20"/>
      <c r="N15" s="19"/>
    </row>
    <row r="16" ht="59" customHeight="1" spans="1:14">
      <c r="A16" s="15"/>
      <c r="B16" s="16">
        <v>14</v>
      </c>
      <c r="C16" s="16"/>
      <c r="D16" s="19"/>
      <c r="E16" s="19" t="s">
        <v>46</v>
      </c>
      <c r="F16" s="19">
        <v>196</v>
      </c>
      <c r="G16" s="19">
        <v>35</v>
      </c>
      <c r="H16" s="16"/>
      <c r="I16" s="16">
        <f>QUOTIENT(F16+G16,43)</f>
        <v>5</v>
      </c>
      <c r="J16" s="16"/>
      <c r="K16" s="19">
        <f>-MOD(F16+G16,43)</f>
        <v>-16</v>
      </c>
      <c r="L16" s="16" t="s">
        <v>47</v>
      </c>
      <c r="M16" s="20"/>
      <c r="N16" s="19"/>
    </row>
    <row r="17" ht="59" customHeight="1" spans="1:18">
      <c r="A17" s="15"/>
      <c r="B17" s="16">
        <v>15</v>
      </c>
      <c r="C17" s="16"/>
      <c r="D17" s="19"/>
      <c r="E17" s="19" t="s">
        <v>48</v>
      </c>
      <c r="F17" s="19">
        <v>220</v>
      </c>
      <c r="G17" s="19">
        <v>20</v>
      </c>
      <c r="H17" s="16"/>
      <c r="I17" s="16">
        <v>6</v>
      </c>
      <c r="J17" s="16"/>
      <c r="K17" s="19">
        <v>18</v>
      </c>
      <c r="L17" s="16" t="s">
        <v>49</v>
      </c>
      <c r="M17" s="20"/>
      <c r="N17" s="19"/>
    </row>
    <row r="18" ht="59" customHeight="1" spans="1:18">
      <c r="A18" s="15"/>
      <c r="B18" s="16">
        <v>16</v>
      </c>
      <c r="C18" s="16"/>
      <c r="D18" s="19"/>
      <c r="E18" s="19" t="s">
        <v>50</v>
      </c>
      <c r="F18" s="19">
        <v>230</v>
      </c>
      <c r="G18" s="19">
        <v>26</v>
      </c>
      <c r="H18" s="16"/>
      <c r="I18" s="16">
        <v>6</v>
      </c>
      <c r="J18" s="16"/>
      <c r="K18" s="19">
        <v>2</v>
      </c>
      <c r="L18" s="16" t="s">
        <v>51</v>
      </c>
      <c r="M18" s="20"/>
      <c r="N18" s="19"/>
    </row>
    <row r="19" customFormat="1" ht="88" customHeight="1" spans="1:18">
      <c r="A19" s="15"/>
      <c r="B19" s="16">
        <v>17</v>
      </c>
      <c r="C19" s="23" t="s">
        <v>52</v>
      </c>
      <c r="D19" s="22" t="s">
        <v>53</v>
      </c>
      <c r="E19" s="24" t="s">
        <v>54</v>
      </c>
      <c r="F19" s="25">
        <v>205</v>
      </c>
      <c r="G19" s="25">
        <v>0</v>
      </c>
      <c r="H19" s="23">
        <f>SUM(F19:G20)</f>
        <v>474</v>
      </c>
      <c r="I19" s="16">
        <v>5</v>
      </c>
      <c r="J19" s="18">
        <f>SUM(I19:I20)</f>
        <v>11</v>
      </c>
      <c r="K19" s="19">
        <v>10</v>
      </c>
      <c r="L19" s="19" t="s">
        <v>55</v>
      </c>
      <c r="M19" s="26" t="s">
        <v>56</v>
      </c>
      <c r="N19" s="18" t="s">
        <v>57</v>
      </c>
      <c r="O19" s="6"/>
      <c r="P19" s="6"/>
      <c r="Q19" s="6"/>
      <c r="R19" s="6"/>
    </row>
    <row r="20" customFormat="1" ht="86" customHeight="1" spans="1:18">
      <c r="A20" s="15"/>
      <c r="B20" s="16">
        <v>18</v>
      </c>
      <c r="C20" s="23"/>
      <c r="D20" s="22"/>
      <c r="E20" s="19" t="s">
        <v>58</v>
      </c>
      <c r="F20" s="19">
        <v>247</v>
      </c>
      <c r="G20" s="19">
        <v>22</v>
      </c>
      <c r="H20" s="23"/>
      <c r="I20" s="16">
        <f>QUOTIENT(F20+G20,43)</f>
        <v>6</v>
      </c>
      <c r="J20" s="22"/>
      <c r="K20" s="19">
        <f>-MOD(F20+G20,43)</f>
        <v>-11</v>
      </c>
      <c r="L20" s="19" t="s">
        <v>59</v>
      </c>
      <c r="M20" s="27"/>
      <c r="N20" s="22"/>
      <c r="O20" s="6"/>
      <c r="P20" s="6"/>
      <c r="Q20" s="6"/>
      <c r="R20" s="6"/>
    </row>
    <row r="21" s="5" customFormat="1" ht="62" customHeight="1" spans="1:18">
      <c r="A21" s="15"/>
      <c r="B21" s="16">
        <v>19</v>
      </c>
      <c r="C21" s="16" t="s">
        <v>60</v>
      </c>
      <c r="D21" s="19" t="s">
        <v>61</v>
      </c>
      <c r="E21" s="19" t="s">
        <v>62</v>
      </c>
      <c r="F21" s="16">
        <v>367</v>
      </c>
      <c r="G21" s="16">
        <v>40</v>
      </c>
      <c r="H21" s="16">
        <f>SUM(F21:G23)</f>
        <v>814</v>
      </c>
      <c r="I21" s="16">
        <v>10</v>
      </c>
      <c r="J21" s="16">
        <f>SUM(I21:I23)</f>
        <v>19</v>
      </c>
      <c r="K21" s="19">
        <v>23</v>
      </c>
      <c r="L21" s="16" t="s">
        <v>63</v>
      </c>
      <c r="M21" s="20" t="s">
        <v>64</v>
      </c>
      <c r="N21" s="19" t="s">
        <v>65</v>
      </c>
    </row>
    <row r="22" s="5" customFormat="1" ht="62" customHeight="1" spans="1:18">
      <c r="A22" s="15"/>
      <c r="B22" s="16">
        <v>20</v>
      </c>
      <c r="C22" s="16"/>
      <c r="D22" s="19"/>
      <c r="E22" s="19" t="s">
        <v>66</v>
      </c>
      <c r="F22" s="16">
        <v>101</v>
      </c>
      <c r="G22" s="16">
        <v>20</v>
      </c>
      <c r="H22" s="16"/>
      <c r="I22" s="16">
        <v>3</v>
      </c>
      <c r="J22" s="16"/>
      <c r="K22" s="19">
        <v>8</v>
      </c>
      <c r="L22" s="16" t="s">
        <v>67</v>
      </c>
      <c r="M22" s="20"/>
      <c r="N22" s="19"/>
    </row>
    <row r="23" s="5" customFormat="1" ht="62" customHeight="1" spans="1:18">
      <c r="A23" s="15"/>
      <c r="B23" s="16">
        <v>21</v>
      </c>
      <c r="C23" s="16"/>
      <c r="D23" s="19"/>
      <c r="E23" s="19" t="s">
        <v>68</v>
      </c>
      <c r="F23" s="19">
        <v>265</v>
      </c>
      <c r="G23" s="19">
        <v>21</v>
      </c>
      <c r="H23" s="16"/>
      <c r="I23" s="16">
        <v>6</v>
      </c>
      <c r="J23" s="16"/>
      <c r="K23" s="19">
        <v>-28</v>
      </c>
      <c r="L23" s="16" t="s">
        <v>69</v>
      </c>
      <c r="M23" s="20"/>
      <c r="N23" s="19"/>
    </row>
    <row r="24" ht="96" customHeight="1" spans="1:18">
      <c r="A24" s="15"/>
      <c r="B24" s="16">
        <v>22</v>
      </c>
      <c r="C24" s="19" t="s">
        <v>70</v>
      </c>
      <c r="D24" s="19" t="s">
        <v>71</v>
      </c>
      <c r="E24" s="19" t="s">
        <v>72</v>
      </c>
      <c r="F24" s="19">
        <v>264</v>
      </c>
      <c r="G24" s="19">
        <v>16</v>
      </c>
      <c r="H24" s="19">
        <f>SUM(F24:G25)</f>
        <v>519</v>
      </c>
      <c r="I24" s="16">
        <f>QUOTIENT(F24+G24,43)</f>
        <v>6</v>
      </c>
      <c r="J24" s="19">
        <f>SUM(I24:I25)</f>
        <v>12</v>
      </c>
      <c r="K24" s="19">
        <f>-MOD(F24+G24,43)</f>
        <v>-22</v>
      </c>
      <c r="L24" s="19" t="s">
        <v>73</v>
      </c>
      <c r="M24" s="20" t="s">
        <v>74</v>
      </c>
      <c r="N24" s="19" t="s">
        <v>75</v>
      </c>
    </row>
    <row r="25" ht="93" customHeight="1" spans="1:18">
      <c r="A25" s="15"/>
      <c r="B25" s="16">
        <v>23</v>
      </c>
      <c r="C25" s="19"/>
      <c r="D25" s="19"/>
      <c r="E25" s="19" t="s">
        <v>76</v>
      </c>
      <c r="F25" s="19">
        <v>236</v>
      </c>
      <c r="G25" s="19">
        <v>3</v>
      </c>
      <c r="H25" s="19"/>
      <c r="I25" s="16">
        <v>6</v>
      </c>
      <c r="J25" s="19"/>
      <c r="K25" s="19">
        <v>19</v>
      </c>
      <c r="L25" s="19" t="s">
        <v>77</v>
      </c>
      <c r="M25" s="20"/>
      <c r="N25" s="19"/>
    </row>
    <row r="26" ht="49" customHeight="1" spans="1:18">
      <c r="A26" s="28"/>
      <c r="B26" s="29"/>
      <c r="C26" s="29"/>
      <c r="D26" s="29"/>
      <c r="E26" s="30"/>
      <c r="F26" s="30"/>
      <c r="G26" s="30"/>
      <c r="H26" s="31">
        <f>SUM(H3:H25)</f>
        <v>4612</v>
      </c>
      <c r="I26" s="32">
        <f>SUM(I3:I25)</f>
        <v>109</v>
      </c>
      <c r="J26" s="33">
        <f>SUM(J3:J25)</f>
        <v>109</v>
      </c>
      <c r="K26" s="29"/>
      <c r="L26" s="29"/>
      <c r="M26" s="29"/>
      <c r="N26" s="29"/>
    </row>
  </sheetData>
  <mergeCells count="33">
    <mergeCell ref="A1:N1"/>
    <mergeCell ref="L2:M2"/>
    <mergeCell ref="A3:A25"/>
    <mergeCell ref="C3:C11"/>
    <mergeCell ref="C12:C18"/>
    <mergeCell ref="C19:C20"/>
    <mergeCell ref="C21:C23"/>
    <mergeCell ref="C24:C25"/>
    <mergeCell ref="D3:D11"/>
    <mergeCell ref="D12:D18"/>
    <mergeCell ref="D19:D20"/>
    <mergeCell ref="D21:D23"/>
    <mergeCell ref="D24:D25"/>
    <mergeCell ref="H3:H11"/>
    <mergeCell ref="H12:H18"/>
    <mergeCell ref="H19:H20"/>
    <mergeCell ref="H21:H23"/>
    <mergeCell ref="H24:H25"/>
    <mergeCell ref="J3:J11"/>
    <mergeCell ref="J12:J18"/>
    <mergeCell ref="J19:J20"/>
    <mergeCell ref="J21:J23"/>
    <mergeCell ref="J24:J25"/>
    <mergeCell ref="M3:M11"/>
    <mergeCell ref="M12:M18"/>
    <mergeCell ref="M19:M20"/>
    <mergeCell ref="M21:M23"/>
    <mergeCell ref="M24:M25"/>
    <mergeCell ref="N3:N11"/>
    <mergeCell ref="N12:N18"/>
    <mergeCell ref="N19:N20"/>
    <mergeCell ref="N21:N23"/>
    <mergeCell ref="N24:N25"/>
  </mergeCells>
  <printOptions horizontalCentered="1"/>
  <pageMargins left="0.700694444444445" right="0.700694444444445" top="0.751388888888889" bottom="0.751388888888889" header="0.298611111111111" footer="0.298611111111111"/>
  <pageSetup paperSize="8" scale="5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1:G7"/>
  <sheetViews>
    <sheetView zoomScale="190" zoomScaleNormal="190" workbookViewId="0">
      <selection activeCell="C9" sqref="C9"/>
    </sheetView>
  </sheetViews>
  <sheetFormatPr defaultColWidth="9" defaultRowHeight="14.25" outlineLevelRow="6" outlineLevelCol="6"/>
  <cols>
    <col min="4" max="6" width="9" style="1"/>
    <col min="7" max="7" width="15.2166666666667" style="1" customWidth="1"/>
  </cols>
  <sheetData>
    <row r="1" ht="19.5" spans="4:7">
      <c r="D1" s="2" t="s">
        <v>78</v>
      </c>
      <c r="E1" s="2"/>
      <c r="F1" s="2"/>
      <c r="G1" s="2"/>
    </row>
    <row r="2" spans="4:7">
      <c r="D2" s="3"/>
      <c r="E2" s="3" t="s">
        <v>79</v>
      </c>
      <c r="F2" s="3" t="s">
        <v>80</v>
      </c>
      <c r="G2" s="3" t="s">
        <v>81</v>
      </c>
    </row>
    <row r="3" spans="4:7">
      <c r="D3" s="3" t="s">
        <v>82</v>
      </c>
      <c r="E3" s="3">
        <v>35</v>
      </c>
      <c r="F3" s="3">
        <v>1474</v>
      </c>
      <c r="G3" s="3"/>
    </row>
    <row r="4" spans="4:7">
      <c r="D4" s="3" t="s">
        <v>83</v>
      </c>
      <c r="E4" s="3">
        <v>32</v>
      </c>
      <c r="F4" s="3">
        <v>1331</v>
      </c>
      <c r="G4" s="3"/>
    </row>
    <row r="5" spans="4:7">
      <c r="D5" s="3" t="s">
        <v>84</v>
      </c>
      <c r="E5" s="3">
        <v>11</v>
      </c>
      <c r="F5" s="3">
        <v>474</v>
      </c>
      <c r="G5" s="3" t="s">
        <v>85</v>
      </c>
    </row>
    <row r="6" spans="4:7">
      <c r="D6" s="3" t="s">
        <v>86</v>
      </c>
      <c r="E6" s="3">
        <v>19</v>
      </c>
      <c r="F6" s="3">
        <v>814</v>
      </c>
      <c r="G6" s="3"/>
    </row>
    <row r="7" spans="4:7">
      <c r="D7" s="3" t="s">
        <v>87</v>
      </c>
      <c r="E7" s="3">
        <v>12</v>
      </c>
      <c r="F7" s="3">
        <v>519</v>
      </c>
      <c r="G7" s="3" t="s">
        <v>85</v>
      </c>
    </row>
  </sheetData>
  <mergeCells count="1">
    <mergeCell ref="D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雯</cp:lastModifiedBy>
  <dcterms:created xsi:type="dcterms:W3CDTF">2021-06-15T01:28:00Z</dcterms:created>
  <cp:lastPrinted>2023-09-19T02:47:00Z</cp:lastPrinted>
  <dcterms:modified xsi:type="dcterms:W3CDTF">2026-09-18T01:19:22Z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EDCE628ABA4B42CFB2994F8B1F9BDC5C_13</vt:lpwstr>
  </property>
  <property fmtid="{D5CDD505-2E9C-101B-9397-08002B2CF9AE}" pid="4" name="CalculationRule">
    <vt:i4>0</vt:i4>
  </property>
</Properties>
</file>